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"/>
    </mc:Choice>
  </mc:AlternateContent>
  <xr:revisionPtr revIDLastSave="0" documentId="13_ncr:1_{A28EE919-D9EC-4E70-8B09-4EAD73F9C4DA}" xr6:coauthVersionLast="47" xr6:coauthVersionMax="47" xr10:uidLastSave="{00000000-0000-0000-0000-000000000000}"/>
  <bookViews>
    <workbookView xWindow="0" yWindow="1710" windowWidth="28800" windowHeight="13230" xr2:uid="{8B167496-A7C5-44B6-9487-E17854F2C15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 a="1"/>
  <c r="K14" i="1" s="1"/>
  <c r="K4" i="1" a="1"/>
  <c r="K4" i="1" s="1"/>
  <c r="F14" i="1" a="1"/>
  <c r="F14" i="1" s="1"/>
  <c r="F4" i="1" a="1"/>
  <c r="F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<sst xmlns="http://schemas.openxmlformats.org/spreadsheetml/2006/main" count="70" uniqueCount="40">
  <si>
    <t>CodeEntité</t>
  </si>
  <si>
    <t>CompteNum</t>
  </si>
  <si>
    <t>CompteLib</t>
  </si>
  <si>
    <t>Solde</t>
  </si>
  <si>
    <t>6152101800000</t>
  </si>
  <si>
    <t>ENTRETIEN/REPARAT° LOCAUX</t>
  </si>
  <si>
    <t>6152201800000</t>
  </si>
  <si>
    <t>NETTOYAGE DES LOCAUX</t>
  </si>
  <si>
    <t>6152301300000</t>
  </si>
  <si>
    <t>DECHETS FRAIS DE TRAITEM</t>
  </si>
  <si>
    <t>6152301800000</t>
  </si>
  <si>
    <t>ENTRETIEN DES TERRAINS</t>
  </si>
  <si>
    <t>6152401300000</t>
  </si>
  <si>
    <t>ENT VET TRAVAIL APV</t>
  </si>
  <si>
    <t>6155001300000</t>
  </si>
  <si>
    <t>ENTRETIEN/VEHICULES APV</t>
  </si>
  <si>
    <t>6155001310000</t>
  </si>
  <si>
    <t>ENTRETIEN/VEHICULES MECA</t>
  </si>
  <si>
    <t>6155101300000</t>
  </si>
  <si>
    <t>ENT.REPARAT° MAT&amp;OUTI APV</t>
  </si>
  <si>
    <t>6155201800000</t>
  </si>
  <si>
    <t>ENT.&amp;REPARAT° MOBILIER</t>
  </si>
  <si>
    <t>6156001800000</t>
  </si>
  <si>
    <t>MAINT.BATIMENTS&amp;MATERIEL</t>
  </si>
  <si>
    <t>6156401800000</t>
  </si>
  <si>
    <t>MAINTENANCE INFORMATIQUE</t>
  </si>
  <si>
    <t>STE1</t>
  </si>
  <si>
    <t>STE2</t>
  </si>
  <si>
    <t>TABLEAU DE DONNEES</t>
  </si>
  <si>
    <t>FILTRE APPLIQUE SUR MONTANTS &gt; 10 000 €</t>
  </si>
  <si>
    <t>FILTRE APPLIQUE SUR MONTANTS &gt; 10 000 €, TRI PAR MONTANT</t>
  </si>
  <si>
    <t>FILTRE APPLIQUE SUR MONTANTS &gt; 10 000 € ET COMPTE COMMENCANT PAR 6152x, TRI PAR MONTANT</t>
  </si>
  <si>
    <t>FILTRE APPLIQUE SUR 1. MONTANTS &gt; 10 000 € ET COMPTE COMMENCANT PAR 6152x OU 2. COMPTE COMMENCANT PAR 6156 (QQ SOIT LE MT), TRI PAR MONTANT</t>
  </si>
  <si>
    <t>(importance de la position des parenthèses)</t>
  </si>
  <si>
    <t>=FILTRE(A4:D21;D4:D21&gt;10000)</t>
  </si>
  <si>
    <t>=TRIER(FILTRE(A4:D21;D4:D21&gt;10000);4)</t>
  </si>
  <si>
    <t>=TRIER(FILTRE(A4:D21;(D4:D21&gt;10000)*(GAUCHE(B4:B21;4)="6152"));4)</t>
  </si>
  <si>
    <t>=TRIER(FILTRE(A4:D21;((D4:D21&gt;10000)*(GAUCHE(B4:B21;4)="6152"))+(GAUCHE(B4:B21;4)="6156"));4)</t>
  </si>
  <si>
    <t>Plus d’infos :</t>
  </si>
  <si>
    <t>https://www.auditsi.eu/?p=10516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</si>
</sst>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/>
    <xf numFmtId="4" fontId="0" fillId="0" borderId="0" xfId="0" applyNumberFormat="1"/>
    <xf numFmtId="4" fontId="2" fillId="2" borderId="1" xfId="1" applyNumberFormat="1" applyFont="1" applyFill="1" applyBorder="1" applyAlignment="1">
      <alignment horizontal="center"/>
    </xf>
    <xf numFmtId="4" fontId="2" fillId="0" borderId="2" xfId="1" applyNumberFormat="1" applyFont="1" applyBorder="1" applyAlignment="1">
      <alignment horizontal="right"/>
    </xf>
    <xf numFmtId="0" fontId="1" fillId="0" borderId="0" xfId="0" applyFont="1"/>
    <xf numFmtId="9" fontId="0" fillId="0" borderId="0" xfId="0" applyNumberFormat="1"/>
    <xf numFmtId="0" fontId="0" fillId="0" borderId="0" xfId="0" quotePrefix="1"/>
    <xf numFmtId="0" fontId="2" fillId="0" borderId="3" xfId="1" quotePrefix="1" applyFont="1" applyFill="1" applyBorder="1"/>
    <xf numFmtId="0" fontId="5" fillId="0" borderId="0" xfId="2" applyFill="1" applyBorder="1"/>
    <xf numFmtId="0" fontId="2" fillId="0" borderId="0" xfId="1" applyFont="1" applyFill="1" applyBorder="1" applyAlignment="1">
      <alignment horizontal="right"/>
    </xf>
  </cellXfs>
  <cellStyles count="3">
    <cellStyle name="Lien hypertexte" xfId="2" builtinId="8"/>
    <cellStyle name="Normal" xfId="0" builtinId="0"/>
    <cellStyle name="Normal_Feuil1" xfId="1" xr:uid="{AD8C7F2F-5AE3-4C5C-956C-142411A4B7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ditsi.eu/?p=10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A4AB-9288-4ABA-AA04-3196FEC68D60}">
  <dimension ref="A1:N24"/>
  <sheetViews>
    <sheetView tabSelected="1" workbookViewId="0">
      <selection activeCell="F25" sqref="F25"/>
    </sheetView>
  </sheetViews>
  <sheetFormatPr baseColWidth="10" defaultRowHeight="15" x14ac:dyDescent="0.25"/>
  <cols>
    <col min="2" max="2" width="14" bestFit="1" customWidth="1"/>
    <col min="3" max="3" width="29" bestFit="1" customWidth="1"/>
    <col min="4" max="4" width="11.42578125" style="3"/>
    <col min="8" max="8" width="29" bestFit="1" customWidth="1"/>
    <col min="9" max="9" width="11.42578125" style="3"/>
    <col min="13" max="13" width="29" bestFit="1" customWidth="1"/>
    <col min="14" max="14" width="11.42578125" style="3"/>
  </cols>
  <sheetData>
    <row r="1" spans="1:14" x14ac:dyDescent="0.25">
      <c r="A1" s="6" t="s">
        <v>28</v>
      </c>
      <c r="F1" s="6" t="s">
        <v>29</v>
      </c>
      <c r="K1" s="6" t="s">
        <v>31</v>
      </c>
    </row>
    <row r="2" spans="1:14" x14ac:dyDescent="0.25">
      <c r="F2" s="8" t="s">
        <v>34</v>
      </c>
      <c r="K2" s="8" t="s">
        <v>36</v>
      </c>
    </row>
    <row r="3" spans="1:14" x14ac:dyDescent="0.25">
      <c r="A3" s="1" t="s">
        <v>0</v>
      </c>
      <c r="B3" s="1" t="s">
        <v>1</v>
      </c>
      <c r="C3" s="1" t="s">
        <v>2</v>
      </c>
      <c r="D3" s="4" t="s">
        <v>3</v>
      </c>
    </row>
    <row r="4" spans="1:14" x14ac:dyDescent="0.25">
      <c r="A4" s="2" t="s">
        <v>26</v>
      </c>
      <c r="B4" s="2" t="s">
        <v>4</v>
      </c>
      <c r="C4" s="2" t="s">
        <v>5</v>
      </c>
      <c r="D4" s="5">
        <v>20547.439999999999</v>
      </c>
      <c r="F4" t="str" cm="1">
        <f t="array" ref="F4:I8">_xlfn._xlws.FILTER(A4:D21,D4:D21&gt;10000)</f>
        <v>STE1</v>
      </c>
      <c r="G4" t="str">
        <v>6152101800000</v>
      </c>
      <c r="H4" t="str">
        <v>ENTRETIEN/REPARAT° LOCAUX</v>
      </c>
      <c r="I4" s="3">
        <v>20547.439999999999</v>
      </c>
      <c r="K4" t="str" cm="1">
        <f t="array" ref="K4:N6">_xlfn._xlws.SORT(_xlfn._xlws.FILTER(A4:D21,(D4:D21&gt;10000)*(LEFT(B4:B21,4)="6152")),4)</f>
        <v>STE1</v>
      </c>
      <c r="L4" t="str">
        <v>6152101800000</v>
      </c>
      <c r="M4" t="str">
        <v>ENTRETIEN/REPARAT° LOCAUX</v>
      </c>
      <c r="N4" s="3">
        <v>20547.439999999999</v>
      </c>
    </row>
    <row r="5" spans="1:14" x14ac:dyDescent="0.25">
      <c r="A5" s="2" t="s">
        <v>26</v>
      </c>
      <c r="B5" s="2" t="s">
        <v>6</v>
      </c>
      <c r="C5" s="2" t="s">
        <v>7</v>
      </c>
      <c r="D5" s="5">
        <v>21812.37</v>
      </c>
      <c r="F5" t="str">
        <v>STE1</v>
      </c>
      <c r="G5" t="str">
        <v>6152201800000</v>
      </c>
      <c r="H5" t="str">
        <v>NETTOYAGE DES LOCAUX</v>
      </c>
      <c r="I5" s="3">
        <v>21812.37</v>
      </c>
      <c r="K5" t="str">
        <v>STE1</v>
      </c>
      <c r="L5" t="str">
        <v>6152201800000</v>
      </c>
      <c r="M5" t="str">
        <v>NETTOYAGE DES LOCAUX</v>
      </c>
      <c r="N5" s="3">
        <v>21812.37</v>
      </c>
    </row>
    <row r="6" spans="1:14" x14ac:dyDescent="0.25">
      <c r="A6" s="2" t="s">
        <v>26</v>
      </c>
      <c r="B6" s="2" t="s">
        <v>8</v>
      </c>
      <c r="C6" s="2" t="s">
        <v>9</v>
      </c>
      <c r="D6" s="5">
        <v>1383.98</v>
      </c>
      <c r="F6" t="str">
        <v>STE1</v>
      </c>
      <c r="G6" t="str">
        <v>6156401800000</v>
      </c>
      <c r="H6" t="str">
        <v>MAINTENANCE INFORMATIQUE</v>
      </c>
      <c r="I6" s="3">
        <v>31708.93</v>
      </c>
      <c r="K6" t="str">
        <v>STE2</v>
      </c>
      <c r="L6" t="str">
        <v>6152201800000</v>
      </c>
      <c r="M6" t="str">
        <v>NETTOYAGE DES LOCAUX</v>
      </c>
      <c r="N6" s="3">
        <v>31964.69</v>
      </c>
    </row>
    <row r="7" spans="1:14" x14ac:dyDescent="0.25">
      <c r="A7" s="2" t="s">
        <v>26</v>
      </c>
      <c r="B7" s="2" t="s">
        <v>10</v>
      </c>
      <c r="C7" s="2" t="s">
        <v>11</v>
      </c>
      <c r="D7" s="5">
        <v>1414.77</v>
      </c>
      <c r="F7" t="str">
        <v>STE2</v>
      </c>
      <c r="G7" t="str">
        <v>6152201800000</v>
      </c>
      <c r="H7" t="str">
        <v>NETTOYAGE DES LOCAUX</v>
      </c>
      <c r="I7" s="3">
        <v>31964.69</v>
      </c>
    </row>
    <row r="8" spans="1:14" x14ac:dyDescent="0.25">
      <c r="A8" s="2" t="s">
        <v>26</v>
      </c>
      <c r="B8" s="2" t="s">
        <v>12</v>
      </c>
      <c r="C8" s="2" t="s">
        <v>13</v>
      </c>
      <c r="D8" s="5">
        <v>109.88</v>
      </c>
      <c r="F8" t="str">
        <v>STE2</v>
      </c>
      <c r="G8" t="str">
        <v>6156401800000</v>
      </c>
      <c r="H8" t="str">
        <v>MAINTENANCE INFORMATIQUE</v>
      </c>
      <c r="I8" s="3">
        <v>12271.22</v>
      </c>
    </row>
    <row r="9" spans="1:14" x14ac:dyDescent="0.25">
      <c r="A9" s="2" t="s">
        <v>26</v>
      </c>
      <c r="B9" s="2" t="s">
        <v>14</v>
      </c>
      <c r="C9" s="2" t="s">
        <v>15</v>
      </c>
      <c r="D9" s="5">
        <v>2409.36</v>
      </c>
    </row>
    <row r="10" spans="1:14" x14ac:dyDescent="0.25">
      <c r="A10" s="2" t="s">
        <v>26</v>
      </c>
      <c r="B10" s="2" t="s">
        <v>16</v>
      </c>
      <c r="C10" s="2" t="s">
        <v>17</v>
      </c>
      <c r="D10" s="5">
        <v>1111.8800000000001</v>
      </c>
    </row>
    <row r="11" spans="1:14" x14ac:dyDescent="0.25">
      <c r="A11" s="2" t="s">
        <v>26</v>
      </c>
      <c r="B11" s="2" t="s">
        <v>18</v>
      </c>
      <c r="C11" s="2" t="s">
        <v>19</v>
      </c>
      <c r="D11" s="5">
        <v>1419.84</v>
      </c>
      <c r="F11" s="6" t="s">
        <v>30</v>
      </c>
      <c r="K11" s="6" t="s">
        <v>32</v>
      </c>
    </row>
    <row r="12" spans="1:14" x14ac:dyDescent="0.25">
      <c r="A12" s="2" t="s">
        <v>26</v>
      </c>
      <c r="B12" s="2" t="s">
        <v>20</v>
      </c>
      <c r="C12" s="2" t="s">
        <v>21</v>
      </c>
      <c r="D12" s="5">
        <v>483.75</v>
      </c>
      <c r="F12" s="9" t="s">
        <v>35</v>
      </c>
      <c r="K12" s="8" t="s">
        <v>37</v>
      </c>
    </row>
    <row r="13" spans="1:14" x14ac:dyDescent="0.25">
      <c r="A13" s="2" t="s">
        <v>26</v>
      </c>
      <c r="B13" s="2" t="s">
        <v>22</v>
      </c>
      <c r="C13" s="2" t="s">
        <v>23</v>
      </c>
      <c r="D13" s="5">
        <v>8265.1</v>
      </c>
      <c r="K13" t="s">
        <v>33</v>
      </c>
    </row>
    <row r="14" spans="1:14" x14ac:dyDescent="0.25">
      <c r="A14" s="2" t="s">
        <v>26</v>
      </c>
      <c r="B14" s="2" t="s">
        <v>24</v>
      </c>
      <c r="C14" s="2" t="s">
        <v>25</v>
      </c>
      <c r="D14" s="5">
        <v>31708.93</v>
      </c>
      <c r="F14" s="7" t="str" cm="1">
        <f t="array" ref="F14:I18">_xlfn._xlws.SORT(_xlfn._xlws.FILTER(A4:D21,D4:D21&gt;10000),4)</f>
        <v>STE2</v>
      </c>
      <c r="G14" t="str">
        <v>6156401800000</v>
      </c>
      <c r="H14" t="str">
        <v>MAINTENANCE INFORMATIQUE</v>
      </c>
      <c r="I14" s="3">
        <v>12271.22</v>
      </c>
      <c r="K14" t="str" cm="1">
        <f t="array" ref="K14:N20">_xlfn._xlws.SORT(_xlfn._xlws.FILTER(A4:D21,((D4:D21&gt;10000)*(LEFT(B4:B21,4)="6152"))+(LEFT(B4:B21,4)="6156")),4)</f>
        <v>STE2</v>
      </c>
      <c r="L14" t="str">
        <v>6156001800000</v>
      </c>
      <c r="M14" t="str">
        <v>MAINT.BATIMENTS&amp;MATERIEL</v>
      </c>
      <c r="N14" s="3">
        <v>6839.22</v>
      </c>
    </row>
    <row r="15" spans="1:14" x14ac:dyDescent="0.25">
      <c r="A15" s="2" t="s">
        <v>27</v>
      </c>
      <c r="B15" s="2" t="s">
        <v>4</v>
      </c>
      <c r="C15" s="2" t="s">
        <v>5</v>
      </c>
      <c r="D15" s="5">
        <v>9320.83</v>
      </c>
      <c r="F15" t="str">
        <v>STE1</v>
      </c>
      <c r="G15" t="str">
        <v>6152101800000</v>
      </c>
      <c r="H15" t="str">
        <v>ENTRETIEN/REPARAT° LOCAUX</v>
      </c>
      <c r="I15" s="3">
        <v>20547.439999999999</v>
      </c>
      <c r="K15" t="str">
        <v>STE1</v>
      </c>
      <c r="L15" t="str">
        <v>6156001800000</v>
      </c>
      <c r="M15" t="str">
        <v>MAINT.BATIMENTS&amp;MATERIEL</v>
      </c>
      <c r="N15" s="3">
        <v>8265.1</v>
      </c>
    </row>
    <row r="16" spans="1:14" x14ac:dyDescent="0.25">
      <c r="A16" s="2" t="s">
        <v>27</v>
      </c>
      <c r="B16" s="2" t="s">
        <v>6</v>
      </c>
      <c r="C16" s="2" t="s">
        <v>7</v>
      </c>
      <c r="D16" s="5">
        <v>31964.69</v>
      </c>
      <c r="F16" t="str">
        <v>STE1</v>
      </c>
      <c r="G16" t="str">
        <v>6152201800000</v>
      </c>
      <c r="H16" t="str">
        <v>NETTOYAGE DES LOCAUX</v>
      </c>
      <c r="I16" s="3">
        <v>21812.37</v>
      </c>
      <c r="K16" t="str">
        <v>STE2</v>
      </c>
      <c r="L16" t="str">
        <v>6156401800000</v>
      </c>
      <c r="M16" t="str">
        <v>MAINTENANCE INFORMATIQUE</v>
      </c>
      <c r="N16" s="3">
        <v>12271.22</v>
      </c>
    </row>
    <row r="17" spans="1:14" x14ac:dyDescent="0.25">
      <c r="A17" s="2" t="s">
        <v>27</v>
      </c>
      <c r="B17" s="2" t="s">
        <v>10</v>
      </c>
      <c r="C17" s="2" t="s">
        <v>11</v>
      </c>
      <c r="D17" s="5">
        <v>912</v>
      </c>
      <c r="F17" t="str">
        <v>STE1</v>
      </c>
      <c r="G17" t="str">
        <v>6156401800000</v>
      </c>
      <c r="H17" t="str">
        <v>MAINTENANCE INFORMATIQUE</v>
      </c>
      <c r="I17" s="3">
        <v>31708.93</v>
      </c>
      <c r="K17" t="str">
        <v>STE1</v>
      </c>
      <c r="L17" t="str">
        <v>6152101800000</v>
      </c>
      <c r="M17" t="str">
        <v>ENTRETIEN/REPARAT° LOCAUX</v>
      </c>
      <c r="N17" s="3">
        <v>20547.439999999999</v>
      </c>
    </row>
    <row r="18" spans="1:14" x14ac:dyDescent="0.25">
      <c r="A18" s="2" t="s">
        <v>27</v>
      </c>
      <c r="B18" s="2" t="s">
        <v>14</v>
      </c>
      <c r="C18" s="2" t="s">
        <v>15</v>
      </c>
      <c r="D18" s="5">
        <v>1560.4</v>
      </c>
      <c r="F18" t="str">
        <v>STE2</v>
      </c>
      <c r="G18" t="str">
        <v>6152201800000</v>
      </c>
      <c r="H18" t="str">
        <v>NETTOYAGE DES LOCAUX</v>
      </c>
      <c r="I18" s="3">
        <v>31964.69</v>
      </c>
      <c r="K18" t="str">
        <v>STE1</v>
      </c>
      <c r="L18" t="str">
        <v>6152201800000</v>
      </c>
      <c r="M18" t="str">
        <v>NETTOYAGE DES LOCAUX</v>
      </c>
      <c r="N18" s="3">
        <v>21812.37</v>
      </c>
    </row>
    <row r="19" spans="1:14" x14ac:dyDescent="0.25">
      <c r="A19" s="2" t="s">
        <v>27</v>
      </c>
      <c r="B19" s="2" t="s">
        <v>18</v>
      </c>
      <c r="C19" s="2" t="s">
        <v>19</v>
      </c>
      <c r="D19" s="5">
        <v>3825.74</v>
      </c>
      <c r="K19" t="str">
        <v>STE1</v>
      </c>
      <c r="L19" t="str">
        <v>6156401800000</v>
      </c>
      <c r="M19" t="str">
        <v>MAINTENANCE INFORMATIQUE</v>
      </c>
      <c r="N19" s="3">
        <v>31708.93</v>
      </c>
    </row>
    <row r="20" spans="1:14" x14ac:dyDescent="0.25">
      <c r="A20" s="2" t="s">
        <v>27</v>
      </c>
      <c r="B20" s="2" t="s">
        <v>22</v>
      </c>
      <c r="C20" s="2" t="s">
        <v>23</v>
      </c>
      <c r="D20" s="5">
        <v>6839.22</v>
      </c>
      <c r="K20" t="str">
        <v>STE2</v>
      </c>
      <c r="L20" t="str">
        <v>6152201800000</v>
      </c>
      <c r="M20" t="str">
        <v>NETTOYAGE DES LOCAUX</v>
      </c>
      <c r="N20" s="3">
        <v>31964.69</v>
      </c>
    </row>
    <row r="21" spans="1:14" x14ac:dyDescent="0.25">
      <c r="A21" s="2" t="s">
        <v>27</v>
      </c>
      <c r="B21" s="2" t="s">
        <v>24</v>
      </c>
      <c r="C21" s="2" t="s">
        <v>25</v>
      </c>
      <c r="D21" s="5">
        <v>12271.22</v>
      </c>
    </row>
    <row r="24" spans="1:14" x14ac:dyDescent="0.25">
      <c r="B24" s="11" t="s">
        <v>38</v>
      </c>
      <c r="C24" s="10" t="s">
        <v>39</v>
      </c>
    </row>
  </sheetData>
  <phoneticPr fontId="4" type="noConversion"/>
  <hyperlinks>
    <hyperlink ref="C24" r:id="rId1" xr:uid="{F896E6F8-B360-4AC3-B467-88B990CF4D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2022-11-15T10:37:52Z</dcterms:created>
  <dcterms:modified xsi:type="dcterms:W3CDTF">2022-11-21T23:14:37Z</dcterms:modified>
</cp:coreProperties>
</file>