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LDIR01\Desktop\DOSSIERS BR\OUTILS\"/>
    </mc:Choice>
  </mc:AlternateContent>
  <bookViews>
    <workbookView xWindow="0" yWindow="0" windowWidth="28800" windowHeight="12450"/>
  </bookViews>
  <sheets>
    <sheet name="RSP" sheetId="1" r:id="rId1"/>
  </sheets>
  <externalReferences>
    <externalReference r:id="rId2"/>
  </externalReferences>
  <definedNames>
    <definedName name="DateClôtN">[1]BG!$B$1</definedName>
    <definedName name="_xlnm.Print_Area" localSheetId="0">RSP!$A$1:$J$27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/>
  <c r="D20" i="1"/>
  <c r="B10" i="1"/>
  <c r="B11" i="1" s="1"/>
  <c r="B12" i="1" s="1"/>
  <c r="B13" i="1" s="1"/>
  <c r="B19" i="1" l="1"/>
  <c r="B25" i="1" s="1"/>
  <c r="B14" i="1"/>
  <c r="D23" i="1"/>
  <c r="D27" i="1" l="1"/>
  <c r="D11" i="1"/>
  <c r="D14" i="1"/>
  <c r="C9" i="1"/>
  <c r="D9" i="1"/>
  <c r="C8" i="1"/>
  <c r="D8" i="1"/>
  <c r="D10" i="1"/>
  <c r="D12" i="1"/>
  <c r="D13" i="1"/>
  <c r="D19" i="1"/>
  <c r="D26" i="1"/>
</calcChain>
</file>

<file path=xl/sharedStrings.xml><?xml version="1.0" encoding="utf-8"?>
<sst xmlns="http://schemas.openxmlformats.org/spreadsheetml/2006/main" count="27" uniqueCount="26">
  <si>
    <t>IS</t>
  </si>
  <si>
    <t>RSP</t>
  </si>
  <si>
    <t>Forfait social</t>
  </si>
  <si>
    <t>Avant RSP</t>
  </si>
  <si>
    <t>RSP calculée sans forfait social</t>
  </si>
  <si>
    <t>Taux Forfait social</t>
  </si>
  <si>
    <t>Bénéfice (B)</t>
  </si>
  <si>
    <t>Résultat comptable brut</t>
  </si>
  <si>
    <t>Résultat fiscal avant imputation des déficits antérieurs</t>
  </si>
  <si>
    <t>Imputation des déficits antérieurs</t>
  </si>
  <si>
    <t>Résultat fiscal après impution des déficits antérieurs</t>
  </si>
  <si>
    <t>Résultat comptable net</t>
  </si>
  <si>
    <t>Après RSP</t>
  </si>
  <si>
    <t>Déficits reportables à fin N-1</t>
  </si>
  <si>
    <t>Eléments chiffrés</t>
  </si>
  <si>
    <t>Capitaux propres (C)</t>
  </si>
  <si>
    <t>% C</t>
  </si>
  <si>
    <t>% à proratiser le cas échéant</t>
  </si>
  <si>
    <t>Salaires (S)</t>
  </si>
  <si>
    <t>Valeur ajoutée (V)</t>
  </si>
  <si>
    <t>CALCUL DE LA RSP (formule légale)</t>
  </si>
  <si>
    <t>Formule légale : RSP = (B - 5 % x C) x 0,5 x S / V</t>
  </si>
  <si>
    <t>IS calculé au taux de 28 % jusqu'à 500 K€ et à 31 % au-delà</t>
  </si>
  <si>
    <t>Retraitements fiscaux 2058-A ou A-bis hors IS</t>
  </si>
  <si>
    <t>Composantes de la RSP</t>
  </si>
  <si>
    <t>Toutes les informations sur le calcul de la RSP : cliquer 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</si>
</sst>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/>
    <xf numFmtId="0" fontId="0" fillId="0" borderId="0" xfId="0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Fill="1" applyBorder="1"/>
    <xf numFmtId="3" fontId="2" fillId="0" borderId="0" xfId="0" applyNumberFormat="1" applyFont="1" applyBorder="1"/>
    <xf numFmtId="10" fontId="0" fillId="3" borderId="0" xfId="1" applyNumberFormat="1" applyFont="1" applyFill="1" applyBorder="1" applyProtection="1">
      <protection locked="0"/>
    </xf>
    <xf numFmtId="10" fontId="0" fillId="0" borderId="0" xfId="1" applyNumberFormat="1" applyFont="1" applyBorder="1"/>
    <xf numFmtId="0" fontId="2" fillId="4" borderId="0" xfId="0" applyFont="1" applyFill="1" applyBorder="1"/>
    <xf numFmtId="3" fontId="2" fillId="4" borderId="0" xfId="0" applyNumberFormat="1" applyFont="1" applyFill="1" applyBorder="1"/>
    <xf numFmtId="9" fontId="0" fillId="3" borderId="0" xfId="1" applyFont="1" applyFill="1" applyBorder="1" applyProtection="1">
      <protection locked="0"/>
    </xf>
    <xf numFmtId="0" fontId="0" fillId="0" borderId="0" xfId="0" applyFill="1" applyBorder="1" applyAlignment="1">
      <alignment horizontal="left"/>
    </xf>
    <xf numFmtId="3" fontId="2" fillId="0" borderId="4" xfId="0" applyNumberFormat="1" applyFont="1" applyBorder="1"/>
    <xf numFmtId="0" fontId="4" fillId="0" borderId="0" xfId="0" applyFont="1" applyBorder="1"/>
    <xf numFmtId="0" fontId="0" fillId="0" borderId="0" xfId="0" applyFont="1"/>
    <xf numFmtId="3" fontId="0" fillId="0" borderId="0" xfId="0" applyNumberFormat="1" applyFont="1"/>
    <xf numFmtId="0" fontId="0" fillId="0" borderId="0" xfId="0" applyFont="1" applyBorder="1"/>
    <xf numFmtId="3" fontId="0" fillId="3" borderId="0" xfId="0" applyNumberFormat="1" applyFont="1" applyFill="1" applyBorder="1" applyProtection="1">
      <protection locked="0"/>
    </xf>
    <xf numFmtId="3" fontId="0" fillId="0" borderId="0" xfId="0" applyNumberFormat="1" applyFont="1" applyBorder="1"/>
    <xf numFmtId="0" fontId="0" fillId="0" borderId="0" xfId="0" applyFont="1" applyFill="1" applyBorder="1"/>
    <xf numFmtId="3" fontId="0" fillId="0" borderId="4" xfId="0" applyNumberFormat="1" applyFont="1" applyFill="1" applyBorder="1"/>
    <xf numFmtId="3" fontId="0" fillId="0" borderId="0" xfId="0" applyNumberFormat="1" applyFont="1" applyFill="1" applyBorder="1"/>
    <xf numFmtId="3" fontId="0" fillId="0" borderId="4" xfId="0" applyNumberFormat="1" applyFont="1" applyBorder="1"/>
    <xf numFmtId="4" fontId="0" fillId="0" borderId="0" xfId="0" applyNumberFormat="1" applyFont="1" applyBorder="1"/>
    <xf numFmtId="0" fontId="5" fillId="0" borderId="0" xfId="0" applyFont="1" applyAlignment="1">
      <alignment horizontal="center"/>
    </xf>
    <xf numFmtId="0" fontId="6" fillId="0" borderId="0" xfId="2"/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LDIR01/Desktop/DOSSIERS%20BR/COMPTES/SUIVI/2019-12-31/PADoCC%20-%20Pr&#233;paration%20E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UE FCE"/>
      <sheetName val="M BRUTE ASS"/>
      <sheetName val="INSEE"/>
      <sheetName val="SYNTH STOCKS"/>
      <sheetName val="SYNTH CREANCES"/>
      <sheetName val="ANALYSE SCI FMD"/>
      <sheetName val="GRANDES MASSES &amp; DIVID N+1"/>
      <sheetName val="GRANDES MASSES N"/>
      <sheetName val="CRITERES FINANCIERS"/>
      <sheetName val="CRIT. FIN. PSA"/>
      <sheetName val="ANNEXES CA"/>
      <sheetName val="TAB ANNEXE CA"/>
      <sheetName val="PRESTA"/>
      <sheetName val="RF"/>
      <sheetName val="CB"/>
      <sheetName val="RETRAITEMENTS IF"/>
      <sheetName val="R EXC"/>
      <sheetName val="DTX"/>
      <sheetName val="VO"/>
      <sheetName val="PRIMES PROV"/>
      <sheetName val="2067 PERS + REMU"/>
      <sheetName val="RSP"/>
      <sheetName val="AT N-DED+DEP SOMPT"/>
      <sheetName val="CI MEC"/>
      <sheetName val="CI APP"/>
      <sheetName val="IS IF"/>
      <sheetName val="CVAE"/>
      <sheetName val="TVS"/>
      <sheetName val="REPART BENEF (2031)"/>
      <sheetName val="REPART K HFM"/>
      <sheetName val="CC BLOQUES"/>
      <sheetName val="LOYERS"/>
      <sheetName val="PRC"/>
      <sheetName val="DETTES FIN"/>
      <sheetName val="VALO FC"/>
      <sheetName val="FC - ANNEXE"/>
      <sheetName val="FC CONSO"/>
      <sheetName val="IEC"/>
      <sheetName val="VMP"/>
      <sheetName val="TITRES &amp; DIVIDENDES"/>
      <sheetName val="VALO ACTIONS AP"/>
      <sheetName val="TITRES NON CONSO"/>
      <sheetName val="FILIALES &gt; 50%"/>
      <sheetName val="PART 10 à 50%"/>
      <sheetName val="AUTRES PART"/>
      <sheetName val="RETGAR"/>
      <sheetName val="TCD BG COMPAR"/>
      <sheetName val="TCD ANA BG (2)"/>
      <sheetName val="TCD ANA BG"/>
      <sheetName val="TCD Cptes non affectés"/>
      <sheetName val="TCD Cptes non conformes"/>
      <sheetName val="TCD Anomalies BG"/>
      <sheetName val="Ctrl BG"/>
      <sheetName val="BG"/>
      <sheetName val="Taux IS"/>
      <sheetName val="Impact IF"/>
      <sheetName val="TVA"/>
      <sheetName val="SLD &amp; OP IG CC"/>
      <sheetName val="SLD &amp; OP IG AUTRES"/>
      <sheetName val="PREPARATION"/>
      <sheetName val="PERIMETRE"/>
      <sheetName val="BILAN CONSO"/>
      <sheetName val="JUSTIF BIL CSO"/>
      <sheetName val="EA"/>
      <sheetName val="DETT FIN CSO"/>
      <sheetName val="BOUCLAGE CP"/>
      <sheetName val="TFT"/>
      <sheetName val="FINANCT BILAN"/>
      <sheetName val="CR CONSO"/>
      <sheetName val="JUSTIF CR CSO"/>
      <sheetName val="ELIM RECIP CR"/>
      <sheetName val="ELIM RECIP CA"/>
      <sheetName val="PASSAGE R"/>
      <sheetName val="CAF"/>
      <sheetName val="EF SIMPLIFIE"/>
      <sheetName val="SIG"/>
      <sheetName val="PREUVE IMPÔT"/>
      <sheetName val="NOTES"/>
      <sheetName val="ANALYSE CPTES"/>
      <sheetName val="ANALYSE BILAN"/>
      <sheetName val="TCD DET EF PAS CA"/>
      <sheetName val="TCD DET EF PAS"/>
      <sheetName val="DET EF PAS"/>
      <sheetName val="ELIM R"/>
      <sheetName val="HARMON"/>
      <sheetName val="RETRAITT"/>
      <sheetName val="REBAIL"/>
      <sheetName val="RESPPR"/>
      <sheetName val="REVEHI"/>
      <sheetName val="BILAN H TUPP"/>
      <sheetName val="CR H TUPP"/>
      <sheetName val="EF SIMPLIFIE H TUPP"/>
      <sheetName val="BILAN TUPP"/>
      <sheetName val="CR TUPP"/>
      <sheetName val="EF SIMPLIFIE TUPP"/>
      <sheetName val="BILAN MOTO"/>
      <sheetName val="CR 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1">
          <cell r="B1">
            <v>43830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ditsi.eu/?p=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="80" zoomScaleNormal="80" workbookViewId="0">
      <selection activeCell="C33" sqref="C33"/>
    </sheetView>
  </sheetViews>
  <sheetFormatPr baseColWidth="10" defaultRowHeight="15" x14ac:dyDescent="0.25"/>
  <cols>
    <col min="1" max="1" width="56.85546875" customWidth="1"/>
    <col min="5" max="5" width="3.7109375" customWidth="1"/>
    <col min="17" max="17" width="3.7109375" customWidth="1"/>
    <col min="29" max="29" width="3.5703125" customWidth="1"/>
  </cols>
  <sheetData>
    <row r="1" spans="1:6" ht="19.5" thickBot="1" x14ac:dyDescent="0.35">
      <c r="A1" s="1" t="s">
        <v>20</v>
      </c>
      <c r="B1" s="2"/>
      <c r="C1" s="2"/>
      <c r="D1" s="3"/>
    </row>
    <row r="3" spans="1:6" ht="23.25" x14ac:dyDescent="0.35">
      <c r="A3" s="29" t="s">
        <v>21</v>
      </c>
      <c r="B3" s="29"/>
      <c r="C3" s="29"/>
      <c r="D3" s="29"/>
    </row>
    <row r="6" spans="1:6" x14ac:dyDescent="0.25">
      <c r="A6" s="4"/>
      <c r="B6" s="7" t="s">
        <v>3</v>
      </c>
      <c r="C6" s="7" t="s">
        <v>1</v>
      </c>
      <c r="D6" s="16" t="s">
        <v>12</v>
      </c>
      <c r="E6" s="6"/>
    </row>
    <row r="7" spans="1:6" x14ac:dyDescent="0.25">
      <c r="A7" s="18" t="s">
        <v>14</v>
      </c>
      <c r="B7" s="19"/>
      <c r="C7" s="19"/>
      <c r="D7" s="19"/>
      <c r="E7" s="20"/>
    </row>
    <row r="8" spans="1:6" x14ac:dyDescent="0.25">
      <c r="A8" s="21" t="s">
        <v>7</v>
      </c>
      <c r="B8" s="22">
        <v>320000</v>
      </c>
      <c r="C8" s="23">
        <f ca="1">-D26*(1+B28)</f>
        <v>-17288.399999999998</v>
      </c>
      <c r="D8" s="23">
        <f ca="1">SUM(B8:C8)</f>
        <v>302711.59999999998</v>
      </c>
      <c r="E8" s="20"/>
    </row>
    <row r="9" spans="1:6" x14ac:dyDescent="0.25">
      <c r="A9" s="21" t="s">
        <v>23</v>
      </c>
      <c r="B9" s="22">
        <v>30000</v>
      </c>
      <c r="C9" s="23">
        <f ca="1">-(B26-D26)</f>
        <v>14407</v>
      </c>
      <c r="D9" s="23">
        <f ca="1">SUM(B9:C9)</f>
        <v>44407</v>
      </c>
      <c r="E9" s="20"/>
    </row>
    <row r="10" spans="1:6" x14ac:dyDescent="0.25">
      <c r="A10" s="24" t="s">
        <v>8</v>
      </c>
      <c r="B10" s="25">
        <f>SUM(B8:B9)</f>
        <v>350000</v>
      </c>
      <c r="C10" s="23"/>
      <c r="D10" s="25">
        <f ca="1">SUM(D8:D9)</f>
        <v>347118.6</v>
      </c>
      <c r="E10" s="20"/>
    </row>
    <row r="11" spans="1:6" x14ac:dyDescent="0.25">
      <c r="A11" s="24" t="s">
        <v>9</v>
      </c>
      <c r="B11" s="26">
        <f>IF(B10&gt;B16,B16,B10)</f>
        <v>210000</v>
      </c>
      <c r="C11" s="23"/>
      <c r="D11" s="26">
        <f ca="1">IF(D10&gt;B16,B16,D10)</f>
        <v>210000</v>
      </c>
      <c r="E11" s="20"/>
    </row>
    <row r="12" spans="1:6" x14ac:dyDescent="0.25">
      <c r="A12" s="24" t="s">
        <v>10</v>
      </c>
      <c r="B12" s="25">
        <f>B10-B11</f>
        <v>140000</v>
      </c>
      <c r="C12" s="23"/>
      <c r="D12" s="25">
        <f ca="1">D10-D11</f>
        <v>137118.59999999998</v>
      </c>
      <c r="E12" s="20"/>
    </row>
    <row r="13" spans="1:6" x14ac:dyDescent="0.25">
      <c r="A13" s="8" t="s">
        <v>0</v>
      </c>
      <c r="B13" s="26">
        <f>ROUND(IF(B12&gt;500000,500000*0.28+(B12-500000)*0.31,B12*0.28),0)</f>
        <v>39200</v>
      </c>
      <c r="C13" s="23"/>
      <c r="D13" s="9">
        <f ca="1">ROUND(IF(D12&gt;500000,500000*0.28+(D12-500000)*0.31,D12*0.28),0)</f>
        <v>38393</v>
      </c>
      <c r="E13" s="20"/>
      <c r="F13" t="s">
        <v>22</v>
      </c>
    </row>
    <row r="14" spans="1:6" x14ac:dyDescent="0.25">
      <c r="A14" s="8" t="s">
        <v>11</v>
      </c>
      <c r="B14" s="27">
        <f>B8-B13</f>
        <v>280800</v>
      </c>
      <c r="C14" s="23"/>
      <c r="D14" s="17">
        <f ca="1">D8-D13</f>
        <v>264318.59999999998</v>
      </c>
      <c r="E14" s="20"/>
    </row>
    <row r="15" spans="1:6" x14ac:dyDescent="0.25">
      <c r="A15" s="21"/>
      <c r="B15" s="23"/>
      <c r="C15" s="23"/>
      <c r="D15" s="23"/>
      <c r="E15" s="20"/>
    </row>
    <row r="16" spans="1:6" x14ac:dyDescent="0.25">
      <c r="A16" s="28" t="s">
        <v>13</v>
      </c>
      <c r="B16" s="22">
        <v>210000</v>
      </c>
      <c r="C16" s="23"/>
      <c r="D16" s="19"/>
      <c r="E16" s="19"/>
    </row>
    <row r="17" spans="1:6" x14ac:dyDescent="0.25">
      <c r="C17" s="5"/>
    </row>
    <row r="18" spans="1:6" x14ac:dyDescent="0.25">
      <c r="A18" s="18" t="s">
        <v>24</v>
      </c>
      <c r="B18" s="23"/>
      <c r="C18" s="23"/>
      <c r="D18" s="23"/>
      <c r="E18" s="20"/>
    </row>
    <row r="19" spans="1:6" x14ac:dyDescent="0.25">
      <c r="A19" s="21" t="s">
        <v>6</v>
      </c>
      <c r="B19" s="26">
        <f>SUM(B12,-B13)</f>
        <v>100800</v>
      </c>
      <c r="C19" s="23"/>
      <c r="D19" s="26">
        <f ca="1">SUM(D12,-D13)</f>
        <v>98725.599999999977</v>
      </c>
      <c r="E19" s="20"/>
    </row>
    <row r="20" spans="1:6" x14ac:dyDescent="0.25">
      <c r="A20" s="21" t="s">
        <v>15</v>
      </c>
      <c r="B20" s="22">
        <v>950000</v>
      </c>
      <c r="C20" s="23"/>
      <c r="D20" s="23">
        <f>SUM(B20:C20)</f>
        <v>950000</v>
      </c>
      <c r="E20" s="20"/>
    </row>
    <row r="21" spans="1:6" x14ac:dyDescent="0.25">
      <c r="A21" s="24" t="s">
        <v>16</v>
      </c>
      <c r="B21" s="11">
        <v>0.05</v>
      </c>
      <c r="C21" s="23"/>
      <c r="D21" s="12">
        <f>B21</f>
        <v>0.05</v>
      </c>
      <c r="E21" s="20"/>
      <c r="F21" t="s">
        <v>17</v>
      </c>
    </row>
    <row r="22" spans="1:6" x14ac:dyDescent="0.25">
      <c r="A22" s="21" t="s">
        <v>18</v>
      </c>
      <c r="B22" s="22">
        <v>1800000</v>
      </c>
      <c r="C22" s="23"/>
      <c r="D22" s="23">
        <f>SUM(B22:C22)</f>
        <v>1800000</v>
      </c>
      <c r="E22" s="19"/>
    </row>
    <row r="23" spans="1:6" x14ac:dyDescent="0.25">
      <c r="A23" s="21" t="s">
        <v>19</v>
      </c>
      <c r="B23" s="22">
        <v>3200000</v>
      </c>
      <c r="C23" s="23"/>
      <c r="D23" s="23">
        <f>SUM(B23:C23)</f>
        <v>3200000</v>
      </c>
      <c r="E23" s="19"/>
    </row>
    <row r="24" spans="1:6" x14ac:dyDescent="0.25">
      <c r="A24" s="21"/>
      <c r="B24" s="23"/>
      <c r="C24" s="23"/>
      <c r="D24" s="23"/>
      <c r="E24" s="19"/>
    </row>
    <row r="25" spans="1:6" x14ac:dyDescent="0.25">
      <c r="A25" s="24" t="s">
        <v>4</v>
      </c>
      <c r="B25" s="23">
        <f>(B19-B20*B21)*0.5*B22/B23</f>
        <v>14990.625</v>
      </c>
      <c r="C25" s="23"/>
      <c r="D25" s="23"/>
      <c r="E25" s="19"/>
    </row>
    <row r="26" spans="1:6" x14ac:dyDescent="0.25">
      <c r="A26" s="13" t="s">
        <v>1</v>
      </c>
      <c r="B26" s="19"/>
      <c r="C26" s="23"/>
      <c r="D26" s="14">
        <f ca="1">ROUND(IF((D19-D20*D21)*0.5*D22/D23&gt;0,(D19-D20*D21)*0.5*D22/D23,0),0)</f>
        <v>14407</v>
      </c>
      <c r="E26" s="19"/>
    </row>
    <row r="27" spans="1:6" x14ac:dyDescent="0.25">
      <c r="A27" s="8" t="s">
        <v>2</v>
      </c>
      <c r="B27" s="19"/>
      <c r="C27" s="23"/>
      <c r="D27" s="10">
        <f ca="1">ROUND(D26*B28,0)</f>
        <v>2881</v>
      </c>
      <c r="E27" s="19"/>
    </row>
    <row r="28" spans="1:6" x14ac:dyDescent="0.25">
      <c r="A28" s="28" t="s">
        <v>5</v>
      </c>
      <c r="B28" s="15">
        <v>0.2</v>
      </c>
      <c r="C28" s="23"/>
      <c r="D28" s="19"/>
      <c r="E28" s="19"/>
    </row>
    <row r="29" spans="1:6" x14ac:dyDescent="0.25">
      <c r="A29" s="19"/>
      <c r="B29" s="19"/>
      <c r="C29" s="23"/>
      <c r="D29" s="19"/>
      <c r="E29" s="19"/>
    </row>
    <row r="30" spans="1:6" x14ac:dyDescent="0.25">
      <c r="A30" s="30" t="s">
        <v>25</v>
      </c>
      <c r="C30" s="5"/>
    </row>
  </sheetData>
  <mergeCells count="1">
    <mergeCell ref="A3:D3"/>
  </mergeCells>
  <hyperlinks>
    <hyperlink ref="A30" r:id="rId1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verticalDpi="597" r:id="rId2"/>
  <ignoredErrors>
    <ignoredError sqref="D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RSP</vt:lpstr>
      <vt:lpstr>RSP!Zone_d_impression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</dc:creator>
  <cp:lastModifiedBy>Benoît RIVIERE</cp:lastModifiedBy>
  <dcterms:created xsi:type="dcterms:W3CDTF">2020-07-14T10:28:38Z</dcterms:created>
  <dcterms:modified xsi:type="dcterms:W3CDTF">2020-09-20T08:49:36Z</dcterms:modified>
</cp:coreProperties>
</file>